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R_ACH_IT\2_Projets\2025 Migration Windows 11\"/>
    </mc:Choice>
  </mc:AlternateContent>
  <xr:revisionPtr revIDLastSave="0" documentId="13_ncr:1_{E649B45B-83B1-4267-B757-BC0F69861D18}" xr6:coauthVersionLast="47" xr6:coauthVersionMax="47" xr10:uidLastSave="{00000000-0000-0000-0000-000000000000}"/>
  <bookViews>
    <workbookView xWindow="-108" yWindow="-108" windowWidth="23256" windowHeight="12720" tabRatio="721" xr2:uid="{00000000-000D-0000-FFFF-FFFF00000000}"/>
  </bookViews>
  <sheets>
    <sheet name="Feuil1" sheetId="36" r:id="rId1"/>
    <sheet name="Feuil2" sheetId="37" r:id="rId2"/>
  </sheets>
  <definedNames>
    <definedName name="_xlnm._FilterDatabase" localSheetId="0" hidden="1">Feuil1!$Q$5:$Q$15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6" i="36" l="1"/>
  <c r="P37" i="36"/>
  <c r="P38" i="36"/>
  <c r="P39" i="36"/>
  <c r="P40" i="36"/>
  <c r="P41" i="36"/>
  <c r="P42" i="36"/>
  <c r="P35" i="36"/>
  <c r="P33" i="36"/>
  <c r="P32" i="36"/>
  <c r="P31" i="36"/>
  <c r="P30" i="36"/>
  <c r="P29" i="36"/>
  <c r="P28" i="36"/>
  <c r="P26" i="36"/>
  <c r="P25" i="36"/>
  <c r="P24" i="36"/>
  <c r="P4" i="36"/>
  <c r="P5" i="36"/>
  <c r="P6" i="36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3" i="36"/>
  <c r="O3" i="36"/>
  <c r="O36" i="36"/>
  <c r="O37" i="36"/>
  <c r="O38" i="36"/>
  <c r="O39" i="36"/>
  <c r="O40" i="36"/>
  <c r="O41" i="36"/>
  <c r="O42" i="36"/>
  <c r="O35" i="36"/>
  <c r="O33" i="36"/>
  <c r="O32" i="36"/>
  <c r="O31" i="36"/>
  <c r="O30" i="36"/>
  <c r="O29" i="36"/>
  <c r="O28" i="36"/>
  <c r="O26" i="36"/>
  <c r="O25" i="36"/>
  <c r="O24" i="36"/>
  <c r="O22" i="36"/>
  <c r="O21" i="36"/>
  <c r="O20" i="36"/>
  <c r="O19" i="36"/>
  <c r="O18" i="36"/>
  <c r="O17" i="36"/>
  <c r="O16" i="36"/>
  <c r="O15" i="36"/>
  <c r="O14" i="36"/>
  <c r="O13" i="36"/>
  <c r="O12" i="36"/>
  <c r="O11" i="36"/>
  <c r="O10" i="36"/>
  <c r="O9" i="36"/>
  <c r="O8" i="36"/>
  <c r="O7" i="36"/>
  <c r="O6" i="36"/>
  <c r="O5" i="36"/>
  <c r="O4" i="36"/>
  <c r="C53" i="36"/>
  <c r="L55" i="36"/>
  <c r="L56" i="36"/>
  <c r="L54" i="36"/>
  <c r="B43" i="36"/>
  <c r="L45" i="36"/>
  <c r="L47" i="36"/>
  <c r="L44" i="36"/>
  <c r="L48" i="36"/>
  <c r="K42" i="36"/>
  <c r="K41" i="36"/>
  <c r="K40" i="36"/>
  <c r="K39" i="36"/>
  <c r="K38" i="36"/>
  <c r="K37" i="36"/>
  <c r="K36" i="36"/>
  <c r="K35" i="36"/>
  <c r="L50" i="36"/>
  <c r="L51" i="36"/>
  <c r="L52" i="36"/>
  <c r="L46" i="36"/>
  <c r="L49" i="36"/>
  <c r="K33" i="36"/>
  <c r="K32" i="36"/>
  <c r="K31" i="36"/>
  <c r="K30" i="36"/>
  <c r="K29" i="36"/>
  <c r="K28" i="36"/>
  <c r="K4" i="36"/>
  <c r="K5" i="36"/>
  <c r="K6" i="36"/>
  <c r="K7" i="36"/>
  <c r="K8" i="36"/>
  <c r="K9" i="36"/>
  <c r="K10" i="36"/>
  <c r="K11" i="36"/>
  <c r="K24" i="36"/>
  <c r="K25" i="36"/>
  <c r="K26" i="36"/>
  <c r="K12" i="36"/>
  <c r="K13" i="36"/>
  <c r="K14" i="36"/>
  <c r="K15" i="36"/>
  <c r="K16" i="36"/>
  <c r="K17" i="36"/>
  <c r="K18" i="36"/>
  <c r="K19" i="36"/>
  <c r="K20" i="36"/>
  <c r="K21" i="36"/>
  <c r="K22" i="36"/>
  <c r="K3" i="36"/>
  <c r="P43" i="36" l="1"/>
  <c r="L53" i="36"/>
  <c r="O43" i="36"/>
  <c r="L43" i="36"/>
</calcChain>
</file>

<file path=xl/sharedStrings.xml><?xml version="1.0" encoding="utf-8"?>
<sst xmlns="http://schemas.openxmlformats.org/spreadsheetml/2006/main" count="223" uniqueCount="85">
  <si>
    <t>Latitude 7212 Touch</t>
  </si>
  <si>
    <t>Optiplex 3070 i5 8/128 SFF</t>
  </si>
  <si>
    <t>Optiplex 3070 i5 8/256 SFF</t>
  </si>
  <si>
    <t>Latitude 5510 i5 16/512</t>
  </si>
  <si>
    <t>Precision 5540 i9 32/1024</t>
  </si>
  <si>
    <t>Latitude 7310 i7 16/512</t>
  </si>
  <si>
    <t>Latitude 5520 i5 16/512</t>
  </si>
  <si>
    <t>Latitude 3520 i5 8/512</t>
  </si>
  <si>
    <t>Latitude 7220 Touch</t>
  </si>
  <si>
    <t>Optiplex 3060 i5 8/256</t>
  </si>
  <si>
    <t>Latitude 5500 i5 16/256</t>
  </si>
  <si>
    <t>Latitude 5530 i5 16/512</t>
  </si>
  <si>
    <t>Optiplex 3090 i5 16/256 MFF</t>
  </si>
  <si>
    <t>Optiplex 3090 i5 8/256 SFF</t>
  </si>
  <si>
    <t>Optiplex 3090 i5 16/256 SFF</t>
  </si>
  <si>
    <t>Latitude E5570 i5 8/256</t>
  </si>
  <si>
    <t>Latitude 7440 i5 16/256</t>
  </si>
  <si>
    <t>Modèle</t>
  </si>
  <si>
    <t>OptiPlex XE4 SFF 16/256</t>
  </si>
  <si>
    <t>Latitude 5500 i5 16/512</t>
  </si>
  <si>
    <t>Latitude 7390 2in1 16/256</t>
  </si>
  <si>
    <t>Latitude 7400 2in1 16/256</t>
  </si>
  <si>
    <t>Latitude 7390 2in1 16/512</t>
  </si>
  <si>
    <t>Latitude 5550 i5 16/512</t>
  </si>
  <si>
    <t>Latitude 7450 i5 16/512</t>
  </si>
  <si>
    <t>Type</t>
  </si>
  <si>
    <t>Latitude 7230 Touch</t>
  </si>
  <si>
    <t>Optiplex 3630 i7 16/256 Tower</t>
  </si>
  <si>
    <t>Latitude 7390 i5 8/256 Touch</t>
  </si>
  <si>
    <t>Optiplex 3660 i9 32/1024 Tower</t>
  </si>
  <si>
    <t>Latitude 5420 i7 16/256</t>
  </si>
  <si>
    <t>Latitude 7420 i5 16/256</t>
  </si>
  <si>
    <t>Optiplex 7010 i5 16/512 micro</t>
  </si>
  <si>
    <t>Optiplex 3000 i5 16/512 micro</t>
  </si>
  <si>
    <t>Dell Micro Plus QBM1250</t>
  </si>
  <si>
    <t>Dell pro Slim Plus QBS1250</t>
  </si>
  <si>
    <t>Dell Pro Plus 16 PB16250</t>
  </si>
  <si>
    <t>Dell Pro Plus 14 PB14250</t>
  </si>
  <si>
    <t>Dell Pro Plus 13 PB13250</t>
  </si>
  <si>
    <t>Latitude 7400 2in1 16/512</t>
  </si>
  <si>
    <t>RAM soudée</t>
  </si>
  <si>
    <t>Size</t>
  </si>
  <si>
    <t>Laptop</t>
  </si>
  <si>
    <t>DDR4</t>
  </si>
  <si>
    <t>SODIM</t>
  </si>
  <si>
    <t>Supp anc RAM, rachat complet en 32Gb</t>
  </si>
  <si>
    <t>DDR5</t>
  </si>
  <si>
    <t>DDR3</t>
  </si>
  <si>
    <t>UDIMM</t>
  </si>
  <si>
    <t>Future PC Leasing</t>
  </si>
  <si>
    <t>8533Mhz</t>
  </si>
  <si>
    <t>5600Mhz - 6400Mhz</t>
  </si>
  <si>
    <t>UDIM</t>
  </si>
  <si>
    <t>4400Mhz - 4800Mhz -5600Mhz</t>
  </si>
  <si>
    <t>Qté</t>
  </si>
  <si>
    <t>2666 Mhz</t>
  </si>
  <si>
    <t>3200 Mhz</t>
  </si>
  <si>
    <t>5200 Mhz</t>
  </si>
  <si>
    <t>2133 Mhz</t>
  </si>
  <si>
    <t>5600 Mhz</t>
  </si>
  <si>
    <t>PC Fixes SODIM</t>
  </si>
  <si>
    <t>PC Fixes UDIMM</t>
  </si>
  <si>
    <t>Gb</t>
  </si>
  <si>
    <t>Optiplex 3080 i5 16/256 micro</t>
  </si>
  <si>
    <t>Optiplex 3080 i5 16/512 micro</t>
  </si>
  <si>
    <t>Optiplex 3080 i5 8/256 micro</t>
  </si>
  <si>
    <t>Tablette</t>
  </si>
  <si>
    <t>Rempl.
prévu
2025</t>
  </si>
  <si>
    <t>RAM</t>
  </si>
  <si>
    <t>Slots
utilisés</t>
  </si>
  <si>
    <t>Fréquence
SODIM</t>
  </si>
  <si>
    <t>Fréquence
UDIMM</t>
  </si>
  <si>
    <t>Oui</t>
  </si>
  <si>
    <t>1866 Mhz</t>
  </si>
  <si>
    <t>2400 Mhz</t>
  </si>
  <si>
    <t>4400 Mhz</t>
  </si>
  <si>
    <t>Rque : Ajout de 1x8 Gb</t>
  </si>
  <si>
    <t>2134 Mhz</t>
  </si>
  <si>
    <t>TOTAL</t>
  </si>
  <si>
    <t xml:space="preserve">Récup 121 x RAM de 16Gb 2666Mhz </t>
  </si>
  <si>
    <t>Dsk
Gb</t>
  </si>
  <si>
    <t>Latitude 5590 i5 8/256 Touch</t>
  </si>
  <si>
    <t>NVME
&lt;256
rempl.</t>
  </si>
  <si>
    <t>A acheter à minima : 336 en 2230</t>
  </si>
  <si>
    <t>NVME
&gt;512
exist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</si>
</sst>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6" borderId="4" xfId="0" applyFill="1" applyBorder="1" applyAlignment="1">
      <alignment horizontal="center"/>
    </xf>
    <xf numFmtId="0" fontId="0" fillId="0" borderId="5" xfId="0" applyBorder="1"/>
    <xf numFmtId="0" fontId="0" fillId="6" borderId="7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0" xfId="0"/>
    <xf numFmtId="0" fontId="0" fillId="0" borderId="0" xfId="0"/>
    <xf numFmtId="0" fontId="0" fillId="3" borderId="6" xfId="0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3" fillId="4" borderId="1" xfId="0" applyFont="1" applyFill="1" applyBorder="1" applyAlignment="1"/>
    <xf numFmtId="0" fontId="3" fillId="4" borderId="2" xfId="0" applyFont="1" applyFill="1" applyBorder="1" applyAlignment="1"/>
    <xf numFmtId="0" fontId="0" fillId="3" borderId="9" xfId="0" applyFill="1" applyBorder="1" applyAlignment="1">
      <alignment vertical="top"/>
    </xf>
    <xf numFmtId="0" fontId="3" fillId="4" borderId="8" xfId="0" applyFont="1" applyFill="1" applyBorder="1" applyAlignment="1"/>
    <xf numFmtId="0" fontId="4" fillId="3" borderId="9" xfId="0" applyFont="1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0" borderId="11" xfId="0" applyBorder="1"/>
    <xf numFmtId="0" fontId="3" fillId="6" borderId="1" xfId="0" applyFont="1" applyFill="1" applyBorder="1" applyAlignment="1"/>
    <xf numFmtId="0" fontId="0" fillId="6" borderId="0" xfId="0" applyFill="1"/>
    <xf numFmtId="0" fontId="0" fillId="3" borderId="0" xfId="0" applyFont="1" applyFill="1" applyBorder="1" applyAlignment="1">
      <alignment vertical="top"/>
    </xf>
    <xf numFmtId="0" fontId="0" fillId="3" borderId="0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vertical="top"/>
    </xf>
    <xf numFmtId="0" fontId="2" fillId="6" borderId="0" xfId="0" applyFont="1" applyFill="1" applyBorder="1" applyAlignment="1">
      <alignment vertical="top"/>
    </xf>
    <xf numFmtId="0" fontId="2" fillId="4" borderId="0" xfId="0" applyFont="1" applyFill="1" applyBorder="1" applyAlignment="1">
      <alignment horizontal="center" vertical="top"/>
    </xf>
    <xf numFmtId="0" fontId="0" fillId="7" borderId="0" xfId="0" applyFont="1" applyFill="1" applyBorder="1" applyAlignment="1">
      <alignment horizontal="center" vertical="top"/>
    </xf>
    <xf numFmtId="0" fontId="0" fillId="7" borderId="0" xfId="0" applyFont="1" applyFill="1" applyBorder="1" applyAlignment="1">
      <alignment horizontal="center" vertical="top" wrapText="1"/>
    </xf>
    <xf numFmtId="0" fontId="0" fillId="6" borderId="0" xfId="0" applyFont="1" applyFill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4" borderId="0" xfId="0" applyFont="1" applyFill="1" applyBorder="1" applyAlignment="1">
      <alignment horizontal="center" vertical="top"/>
    </xf>
    <xf numFmtId="0" fontId="0" fillId="6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0" fillId="5" borderId="0" xfId="0" applyFont="1" applyFill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2" borderId="0" xfId="0" applyFont="1" applyFill="1" applyBorder="1" applyAlignment="1">
      <alignment horizontal="center" vertical="top"/>
    </xf>
    <xf numFmtId="0" fontId="0" fillId="8" borderId="0" xfId="0" applyFont="1" applyFill="1" applyBorder="1" applyAlignment="1">
      <alignment horizontal="center" vertical="top"/>
    </xf>
    <xf numFmtId="0" fontId="0" fillId="9" borderId="0" xfId="0" applyFont="1" applyFill="1" applyBorder="1" applyAlignment="1">
      <alignment vertical="top"/>
    </xf>
    <xf numFmtId="0" fontId="2" fillId="9" borderId="0" xfId="0" applyFont="1" applyFill="1" applyBorder="1" applyAlignment="1">
      <alignment vertical="top"/>
    </xf>
    <xf numFmtId="0" fontId="2" fillId="7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8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0" fillId="10" borderId="0" xfId="0" applyFont="1" applyFill="1" applyBorder="1" applyAlignment="1">
      <alignment horizontal="center" vertical="top"/>
    </xf>
    <xf numFmtId="0" fontId="5" fillId="9" borderId="12" xfId="0" applyFont="1" applyFill="1" applyBorder="1" applyAlignment="1">
      <alignment vertical="top"/>
    </xf>
    <xf numFmtId="0" fontId="5" fillId="9" borderId="13" xfId="0" applyFont="1" applyFill="1" applyBorder="1" applyAlignment="1">
      <alignment vertical="top"/>
    </xf>
    <xf numFmtId="0" fontId="1" fillId="9" borderId="13" xfId="0" applyFont="1" applyFill="1" applyBorder="1" applyAlignment="1">
      <alignment vertical="top"/>
    </xf>
    <xf numFmtId="0" fontId="5" fillId="9" borderId="13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2" fillId="9" borderId="3" xfId="0" applyFont="1" applyFill="1" applyBorder="1" applyAlignment="1">
      <alignment vertical="top"/>
    </xf>
    <xf numFmtId="0" fontId="2" fillId="9" borderId="5" xfId="0" applyFont="1" applyFill="1" applyBorder="1" applyAlignment="1">
      <alignment vertical="top"/>
    </xf>
    <xf numFmtId="0" fontId="2" fillId="9" borderId="6" xfId="0" applyFont="1" applyFill="1" applyBorder="1" applyAlignment="1">
      <alignment vertical="top"/>
    </xf>
    <xf numFmtId="0" fontId="0" fillId="9" borderId="6" xfId="0" applyFont="1" applyFill="1" applyBorder="1" applyAlignment="1">
      <alignment vertical="top"/>
    </xf>
    <xf numFmtId="0" fontId="0" fillId="6" borderId="6" xfId="0" applyFont="1" applyFill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6" xfId="0" applyFont="1" applyBorder="1" applyAlignment="1">
      <alignment vertical="top"/>
    </xf>
    <xf numFmtId="0" fontId="2" fillId="7" borderId="14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vertical="top"/>
    </xf>
    <xf numFmtId="0" fontId="2" fillId="3" borderId="15" xfId="0" applyFont="1" applyFill="1" applyBorder="1" applyAlignment="1">
      <alignment horizontal="center" vertical="top"/>
    </xf>
    <xf numFmtId="0" fontId="5" fillId="9" borderId="16" xfId="0" applyFont="1" applyFill="1" applyBorder="1" applyAlignment="1">
      <alignment vertical="top"/>
    </xf>
    <xf numFmtId="0" fontId="2" fillId="9" borderId="15" xfId="0" applyFont="1" applyFill="1" applyBorder="1" applyAlignment="1">
      <alignment vertical="top"/>
    </xf>
    <xf numFmtId="0" fontId="2" fillId="9" borderId="17" xfId="0" applyFont="1" applyFill="1" applyBorder="1" applyAlignment="1">
      <alignment vertical="top"/>
    </xf>
    <xf numFmtId="0" fontId="2" fillId="0" borderId="15" xfId="0" applyFont="1" applyBorder="1" applyAlignment="1">
      <alignment vertical="top"/>
    </xf>
    <xf numFmtId="0" fontId="0" fillId="7" borderId="14" xfId="0" applyFont="1" applyFill="1" applyBorder="1" applyAlignment="1">
      <alignment horizontal="center" vertical="top"/>
    </xf>
    <xf numFmtId="0" fontId="0" fillId="4" borderId="15" xfId="0" applyFont="1" applyFill="1" applyBorder="1" applyAlignment="1">
      <alignment vertical="top"/>
    </xf>
    <xf numFmtId="0" fontId="0" fillId="0" borderId="15" xfId="0" applyFont="1" applyBorder="1" applyAlignment="1">
      <alignment horizontal="center" vertical="top"/>
    </xf>
    <xf numFmtId="0" fontId="0" fillId="3" borderId="15" xfId="0" applyFont="1" applyFill="1" applyBorder="1" applyAlignment="1">
      <alignment horizontal="center" vertical="top"/>
    </xf>
    <xf numFmtId="0" fontId="0" fillId="0" borderId="15" xfId="0" applyFont="1" applyBorder="1" applyAlignment="1">
      <alignment vertical="top"/>
    </xf>
    <xf numFmtId="0" fontId="5" fillId="7" borderId="14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vertical="top"/>
    </xf>
    <xf numFmtId="0" fontId="5" fillId="3" borderId="15" xfId="0" applyFont="1" applyFill="1" applyBorder="1" applyAlignment="1">
      <alignment horizontal="center" vertical="top"/>
    </xf>
    <xf numFmtId="0" fontId="5" fillId="9" borderId="15" xfId="0" applyFont="1" applyFill="1" applyBorder="1" applyAlignment="1">
      <alignment vertical="top"/>
    </xf>
    <xf numFmtId="0" fontId="5" fillId="9" borderId="17" xfId="0" applyFont="1" applyFill="1" applyBorder="1" applyAlignment="1">
      <alignment vertical="top"/>
    </xf>
    <xf numFmtId="0" fontId="5" fillId="0" borderId="15" xfId="0" applyFont="1" applyBorder="1" applyAlignment="1">
      <alignment vertical="top"/>
    </xf>
    <xf numFmtId="0" fontId="2" fillId="3" borderId="0" xfId="0" applyFont="1" applyFill="1" applyAlignment="1">
      <alignment vertical="top"/>
    </xf>
    <xf numFmtId="0" fontId="1" fillId="9" borderId="13" xfId="0" applyFont="1" applyFill="1" applyBorder="1" applyAlignment="1">
      <alignment horizontal="center" vertical="top"/>
    </xf>
    <xf numFmtId="0" fontId="0" fillId="9" borderId="0" xfId="0" applyFont="1" applyFill="1" applyBorder="1" applyAlignment="1">
      <alignment horizontal="center" vertical="top"/>
    </xf>
    <xf numFmtId="0" fontId="0" fillId="9" borderId="6" xfId="0" applyFont="1" applyFill="1" applyBorder="1" applyAlignment="1">
      <alignment horizontal="center" vertical="top"/>
    </xf>
    <xf numFmtId="0" fontId="0" fillId="11" borderId="0" xfId="0" applyFont="1" applyFill="1" applyBorder="1" applyAlignment="1">
      <alignment horizontal="center" vertical="top"/>
    </xf>
    <xf numFmtId="0" fontId="2" fillId="11" borderId="1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FDF5167-2ADC-4557-B0FA-F13E26941BA8}"/>
  </tableStyles>
  <colors>
    <mruColors>
      <color rgb="FFCCECFF"/>
      <color rgb="FF99CCFF"/>
      <color rgb="FF3366FF"/>
      <color rgb="FF3333FF"/>
      <color rgb="FF66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525781</xdr:colOff>
      <xdr:row>18</xdr:row>
      <xdr:rowOff>144780</xdr:rowOff>
    </xdr:from>
    <xdr:to>
      <xdr:col>23</xdr:col>
      <xdr:colOff>114301</xdr:colOff>
      <xdr:row>33</xdr:row>
      <xdr:rowOff>110014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84BBE0-0670-1855-16E3-1C8FB2D84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61" y="3497580"/>
          <a:ext cx="3550920" cy="2479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5E71-5FFA-482D-B7B5-195F930C7794}">
  <dimension ref="A1:Q56"/>
  <sheetViews>
    <sheetView tabSelected="1" zoomScaleNormal="100" workbookViewId="0"/>
  </sheetViews>
  <sheetFormatPr baseColWidth="10" defaultRowHeight="13.2" x14ac:dyDescent="0.25"/>
  <cols>
    <col min="1" max="1" width="26.77734375" style="38" bestFit="1" customWidth="1"/>
    <col min="2" max="2" width="4.6640625" style="81" bestFit="1" customWidth="1"/>
    <col min="3" max="3" width="4.6640625" style="70" customWidth="1"/>
    <col min="4" max="4" width="6.5546875" style="34" bestFit="1" customWidth="1"/>
    <col min="5" max="5" width="5.88671875" style="40" bestFit="1" customWidth="1"/>
    <col min="6" max="6" width="7" style="34" bestFit="1" customWidth="1"/>
    <col min="7" max="7" width="9.77734375" style="40" bestFit="1" customWidth="1"/>
    <col min="8" max="8" width="9.77734375" style="34" bestFit="1" customWidth="1"/>
    <col min="9" max="9" width="4.5546875" style="34" bestFit="1" customWidth="1"/>
    <col min="10" max="10" width="6.21875" style="34" customWidth="1"/>
    <col min="11" max="11" width="3.33203125" style="34" bestFit="1" customWidth="1"/>
    <col min="12" max="12" width="4" style="75" bestFit="1" customWidth="1"/>
    <col min="13" max="13" width="2.21875" style="37" customWidth="1"/>
    <col min="14" max="14" width="8" style="34" customWidth="1"/>
    <col min="15" max="15" width="6.109375" style="40" bestFit="1" customWidth="1"/>
    <col min="16" max="16" width="6.109375" style="40" customWidth="1"/>
    <col min="17" max="16384" width="11.5546875" style="34"/>
  </cols>
  <sheetData>
    <row r="1" spans="1:17" ht="39.6" x14ac:dyDescent="0.25">
      <c r="A1" s="45" t="s">
        <v>17</v>
      </c>
      <c r="B1" s="76" t="s">
        <v>54</v>
      </c>
      <c r="C1" s="64"/>
      <c r="D1" s="32" t="s">
        <v>67</v>
      </c>
      <c r="E1" s="31" t="s">
        <v>68</v>
      </c>
      <c r="F1" s="31" t="s">
        <v>25</v>
      </c>
      <c r="G1" s="32" t="s">
        <v>70</v>
      </c>
      <c r="H1" s="32" t="s">
        <v>71</v>
      </c>
      <c r="I1" s="31" t="s">
        <v>41</v>
      </c>
      <c r="J1" s="32" t="s">
        <v>69</v>
      </c>
      <c r="K1" s="31" t="s">
        <v>62</v>
      </c>
      <c r="L1" s="71"/>
      <c r="M1" s="33"/>
      <c r="N1" s="32" t="s">
        <v>80</v>
      </c>
      <c r="O1" s="32" t="s">
        <v>84</v>
      </c>
      <c r="P1" s="32" t="s">
        <v>82</v>
      </c>
    </row>
    <row r="2" spans="1:17" x14ac:dyDescent="0.25">
      <c r="A2" s="28" t="s">
        <v>42</v>
      </c>
      <c r="B2" s="77"/>
      <c r="C2" s="65"/>
      <c r="D2" s="35"/>
      <c r="E2" s="36"/>
      <c r="F2" s="35"/>
      <c r="G2" s="36"/>
      <c r="H2" s="35"/>
      <c r="I2" s="35"/>
      <c r="J2" s="35"/>
      <c r="K2" s="35"/>
      <c r="L2" s="72"/>
      <c r="N2" s="35"/>
      <c r="O2" s="36"/>
      <c r="P2" s="36"/>
    </row>
    <row r="3" spans="1:17" x14ac:dyDescent="0.25">
      <c r="A3" s="46" t="s">
        <v>7</v>
      </c>
      <c r="B3" s="78">
        <v>20</v>
      </c>
      <c r="C3" s="66"/>
      <c r="D3" s="27"/>
      <c r="E3" s="39" t="s">
        <v>43</v>
      </c>
      <c r="F3" s="39" t="s">
        <v>44</v>
      </c>
      <c r="G3" s="39" t="s">
        <v>56</v>
      </c>
      <c r="H3" s="40"/>
      <c r="I3" s="40">
        <v>8</v>
      </c>
      <c r="J3" s="40">
        <v>1</v>
      </c>
      <c r="K3" s="40">
        <f>J3*I3</f>
        <v>8</v>
      </c>
      <c r="L3" s="73"/>
      <c r="M3" s="33"/>
      <c r="N3" s="40">
        <v>512</v>
      </c>
      <c r="O3" s="40">
        <f>IF(N3&gt;=512,B3,0)</f>
        <v>20</v>
      </c>
      <c r="P3" s="40">
        <f>IF(N3&lt;512,B3,0)</f>
        <v>0</v>
      </c>
      <c r="Q3" s="34" t="s">
        <v>45</v>
      </c>
    </row>
    <row r="4" spans="1:17" x14ac:dyDescent="0.25">
      <c r="A4" s="46" t="s">
        <v>30</v>
      </c>
      <c r="B4" s="78">
        <v>1</v>
      </c>
      <c r="C4" s="66"/>
      <c r="D4" s="27" t="s">
        <v>72</v>
      </c>
      <c r="E4" s="27"/>
      <c r="F4" s="27"/>
      <c r="G4" s="26" t="s">
        <v>40</v>
      </c>
      <c r="H4" s="27"/>
      <c r="I4" s="27"/>
      <c r="J4" s="27"/>
      <c r="K4" s="27">
        <f t="shared" ref="K4:K42" si="0">J4*I4</f>
        <v>0</v>
      </c>
      <c r="L4" s="74"/>
      <c r="M4" s="33"/>
      <c r="N4" s="40">
        <v>256</v>
      </c>
      <c r="O4" s="40">
        <f t="shared" ref="O4:O22" si="1">IF(N4&gt;=512,B4,0)</f>
        <v>0</v>
      </c>
      <c r="P4" s="40">
        <f t="shared" ref="P4:P33" si="2">IF(N4&lt;512,B4,0)</f>
        <v>1</v>
      </c>
    </row>
    <row r="5" spans="1:17" x14ac:dyDescent="0.25">
      <c r="A5" s="46" t="s">
        <v>10</v>
      </c>
      <c r="B5" s="78">
        <v>37</v>
      </c>
      <c r="C5" s="66"/>
      <c r="D5" s="27"/>
      <c r="E5" s="41" t="s">
        <v>43</v>
      </c>
      <c r="F5" s="41" t="s">
        <v>44</v>
      </c>
      <c r="G5" s="41" t="s">
        <v>55</v>
      </c>
      <c r="H5" s="40"/>
      <c r="I5" s="40">
        <v>16</v>
      </c>
      <c r="J5" s="40">
        <v>1</v>
      </c>
      <c r="K5" s="40">
        <f t="shared" si="0"/>
        <v>16</v>
      </c>
      <c r="L5" s="73"/>
      <c r="M5" s="33"/>
      <c r="N5" s="40">
        <v>256</v>
      </c>
      <c r="O5" s="40">
        <f t="shared" si="1"/>
        <v>0</v>
      </c>
      <c r="P5" s="40">
        <f t="shared" si="2"/>
        <v>37</v>
      </c>
    </row>
    <row r="6" spans="1:17" x14ac:dyDescent="0.25">
      <c r="A6" s="46" t="s">
        <v>19</v>
      </c>
      <c r="B6" s="78">
        <v>1</v>
      </c>
      <c r="C6" s="66"/>
      <c r="D6" s="27"/>
      <c r="E6" s="41" t="s">
        <v>43</v>
      </c>
      <c r="F6" s="41" t="s">
        <v>44</v>
      </c>
      <c r="G6" s="41" t="s">
        <v>55</v>
      </c>
      <c r="H6" s="40"/>
      <c r="I6" s="40">
        <v>16</v>
      </c>
      <c r="J6" s="40">
        <v>1</v>
      </c>
      <c r="K6" s="40">
        <f t="shared" si="0"/>
        <v>16</v>
      </c>
      <c r="L6" s="73"/>
      <c r="M6" s="33"/>
      <c r="N6" s="40">
        <v>512</v>
      </c>
      <c r="O6" s="40">
        <f t="shared" si="1"/>
        <v>1</v>
      </c>
      <c r="P6" s="40">
        <f t="shared" si="2"/>
        <v>0</v>
      </c>
    </row>
    <row r="7" spans="1:17" x14ac:dyDescent="0.25">
      <c r="A7" s="46" t="s">
        <v>3</v>
      </c>
      <c r="B7" s="78">
        <v>69</v>
      </c>
      <c r="C7" s="66"/>
      <c r="D7" s="27"/>
      <c r="E7" s="41" t="s">
        <v>43</v>
      </c>
      <c r="F7" s="41" t="s">
        <v>44</v>
      </c>
      <c r="G7" s="41" t="s">
        <v>55</v>
      </c>
      <c r="H7" s="40"/>
      <c r="I7" s="40">
        <v>16</v>
      </c>
      <c r="J7" s="40">
        <v>1</v>
      </c>
      <c r="K7" s="40">
        <f t="shared" si="0"/>
        <v>16</v>
      </c>
      <c r="L7" s="73"/>
      <c r="M7" s="33"/>
      <c r="N7" s="40">
        <v>512</v>
      </c>
      <c r="O7" s="40">
        <f t="shared" si="1"/>
        <v>69</v>
      </c>
      <c r="P7" s="40">
        <f t="shared" si="2"/>
        <v>0</v>
      </c>
    </row>
    <row r="8" spans="1:17" x14ac:dyDescent="0.25">
      <c r="A8" s="46" t="s">
        <v>6</v>
      </c>
      <c r="B8" s="78">
        <v>14</v>
      </c>
      <c r="C8" s="66"/>
      <c r="D8" s="27"/>
      <c r="E8" s="41" t="s">
        <v>43</v>
      </c>
      <c r="F8" s="41" t="s">
        <v>44</v>
      </c>
      <c r="G8" s="41" t="s">
        <v>55</v>
      </c>
      <c r="H8" s="40"/>
      <c r="I8" s="40">
        <v>16</v>
      </c>
      <c r="J8" s="40">
        <v>1</v>
      </c>
      <c r="K8" s="40">
        <f t="shared" si="0"/>
        <v>16</v>
      </c>
      <c r="L8" s="73"/>
      <c r="M8" s="33"/>
      <c r="N8" s="40">
        <v>512</v>
      </c>
      <c r="O8" s="40">
        <f t="shared" si="1"/>
        <v>14</v>
      </c>
      <c r="P8" s="40">
        <f t="shared" si="2"/>
        <v>0</v>
      </c>
    </row>
    <row r="9" spans="1:17" x14ac:dyDescent="0.25">
      <c r="A9" s="46" t="s">
        <v>11</v>
      </c>
      <c r="B9" s="78">
        <v>27</v>
      </c>
      <c r="C9" s="66"/>
      <c r="D9" s="27"/>
      <c r="E9" s="39" t="s">
        <v>43</v>
      </c>
      <c r="F9" s="39" t="s">
        <v>44</v>
      </c>
      <c r="G9" s="39" t="s">
        <v>56</v>
      </c>
      <c r="H9" s="40"/>
      <c r="I9" s="40">
        <v>8</v>
      </c>
      <c r="J9" s="40">
        <v>2</v>
      </c>
      <c r="K9" s="40">
        <f t="shared" si="0"/>
        <v>16</v>
      </c>
      <c r="L9" s="73"/>
      <c r="M9" s="33"/>
      <c r="N9" s="40">
        <v>512</v>
      </c>
      <c r="O9" s="40">
        <f t="shared" si="1"/>
        <v>27</v>
      </c>
      <c r="P9" s="40">
        <f t="shared" si="2"/>
        <v>0</v>
      </c>
      <c r="Q9" s="34" t="s">
        <v>45</v>
      </c>
    </row>
    <row r="10" spans="1:17" x14ac:dyDescent="0.25">
      <c r="A10" s="46" t="s">
        <v>23</v>
      </c>
      <c r="B10" s="78">
        <v>8</v>
      </c>
      <c r="C10" s="66"/>
      <c r="D10" s="27"/>
      <c r="E10" s="33" t="s">
        <v>46</v>
      </c>
      <c r="F10" s="33" t="s">
        <v>44</v>
      </c>
      <c r="G10" s="33" t="s">
        <v>59</v>
      </c>
      <c r="H10" s="40"/>
      <c r="I10" s="40">
        <v>8</v>
      </c>
      <c r="J10" s="40">
        <v>2</v>
      </c>
      <c r="K10" s="40">
        <f t="shared" si="0"/>
        <v>16</v>
      </c>
      <c r="L10" s="73"/>
      <c r="M10" s="33"/>
      <c r="N10" s="40">
        <v>512</v>
      </c>
      <c r="O10" s="40">
        <f t="shared" si="1"/>
        <v>8</v>
      </c>
      <c r="P10" s="40">
        <f t="shared" si="2"/>
        <v>0</v>
      </c>
      <c r="Q10" s="34" t="s">
        <v>45</v>
      </c>
    </row>
    <row r="11" spans="1:17" x14ac:dyDescent="0.25">
      <c r="A11" s="82" t="s">
        <v>81</v>
      </c>
      <c r="B11" s="78">
        <v>60</v>
      </c>
      <c r="C11" s="66"/>
      <c r="D11" s="27" t="s">
        <v>72</v>
      </c>
      <c r="E11" s="34" t="s">
        <v>43</v>
      </c>
      <c r="F11" s="34" t="s">
        <v>44</v>
      </c>
      <c r="G11" s="40" t="s">
        <v>74</v>
      </c>
      <c r="H11" s="48"/>
      <c r="I11" s="48">
        <v>8</v>
      </c>
      <c r="J11" s="48">
        <v>1</v>
      </c>
      <c r="K11" s="40">
        <f t="shared" si="0"/>
        <v>8</v>
      </c>
      <c r="L11" s="73"/>
      <c r="M11" s="33"/>
      <c r="N11" s="40">
        <v>256</v>
      </c>
      <c r="O11" s="40">
        <f t="shared" si="1"/>
        <v>0</v>
      </c>
      <c r="P11" s="40">
        <f t="shared" si="2"/>
        <v>60</v>
      </c>
    </row>
    <row r="12" spans="1:17" x14ac:dyDescent="0.25">
      <c r="A12" s="46" t="s">
        <v>5</v>
      </c>
      <c r="B12" s="78">
        <v>2</v>
      </c>
      <c r="C12" s="66"/>
      <c r="D12" s="27"/>
      <c r="E12" s="39" t="s">
        <v>43</v>
      </c>
      <c r="F12" s="39" t="s">
        <v>44</v>
      </c>
      <c r="G12" s="39" t="s">
        <v>56</v>
      </c>
      <c r="H12" s="49"/>
      <c r="I12" s="49">
        <v>8</v>
      </c>
      <c r="J12" s="49">
        <v>2</v>
      </c>
      <c r="K12" s="40">
        <f t="shared" si="0"/>
        <v>16</v>
      </c>
      <c r="L12" s="73"/>
      <c r="M12" s="33"/>
      <c r="N12" s="40">
        <v>512</v>
      </c>
      <c r="O12" s="40">
        <f t="shared" si="1"/>
        <v>2</v>
      </c>
      <c r="P12" s="40">
        <f t="shared" si="2"/>
        <v>0</v>
      </c>
      <c r="Q12" s="34" t="s">
        <v>45</v>
      </c>
    </row>
    <row r="13" spans="1:17" x14ac:dyDescent="0.25">
      <c r="A13" s="46" t="s">
        <v>20</v>
      </c>
      <c r="B13" s="78">
        <v>21</v>
      </c>
      <c r="C13" s="66"/>
      <c r="D13" s="27" t="s">
        <v>72</v>
      </c>
      <c r="E13" s="42" t="s">
        <v>47</v>
      </c>
      <c r="F13" s="42" t="s">
        <v>44</v>
      </c>
      <c r="G13" s="42" t="s">
        <v>58</v>
      </c>
      <c r="H13" s="48"/>
      <c r="I13" s="48">
        <v>8</v>
      </c>
      <c r="J13" s="48">
        <v>2</v>
      </c>
      <c r="K13" s="40">
        <f t="shared" si="0"/>
        <v>16</v>
      </c>
      <c r="L13" s="73"/>
      <c r="M13" s="33"/>
      <c r="N13" s="40">
        <v>256</v>
      </c>
      <c r="O13" s="40">
        <f t="shared" si="1"/>
        <v>0</v>
      </c>
      <c r="P13" s="40">
        <f t="shared" si="2"/>
        <v>21</v>
      </c>
    </row>
    <row r="14" spans="1:17" x14ac:dyDescent="0.25">
      <c r="A14" s="46" t="s">
        <v>22</v>
      </c>
      <c r="B14" s="78">
        <v>1</v>
      </c>
      <c r="C14" s="66"/>
      <c r="D14" s="27" t="s">
        <v>72</v>
      </c>
      <c r="E14" s="42" t="s">
        <v>47</v>
      </c>
      <c r="F14" s="42" t="s">
        <v>44</v>
      </c>
      <c r="G14" s="42" t="s">
        <v>58</v>
      </c>
      <c r="H14" s="48"/>
      <c r="I14" s="48">
        <v>8</v>
      </c>
      <c r="J14" s="48">
        <v>2</v>
      </c>
      <c r="K14" s="40">
        <f t="shared" si="0"/>
        <v>16</v>
      </c>
      <c r="L14" s="73"/>
      <c r="M14" s="33"/>
      <c r="N14" s="40">
        <v>512</v>
      </c>
      <c r="O14" s="40">
        <f t="shared" si="1"/>
        <v>1</v>
      </c>
      <c r="P14" s="40">
        <f t="shared" si="2"/>
        <v>0</v>
      </c>
    </row>
    <row r="15" spans="1:17" x14ac:dyDescent="0.25">
      <c r="A15" s="46" t="s">
        <v>28</v>
      </c>
      <c r="B15" s="78">
        <v>24</v>
      </c>
      <c r="C15" s="66"/>
      <c r="D15" s="27" t="s">
        <v>72</v>
      </c>
      <c r="E15" s="34" t="s">
        <v>43</v>
      </c>
      <c r="F15" s="34" t="s">
        <v>44</v>
      </c>
      <c r="G15" s="40" t="s">
        <v>74</v>
      </c>
      <c r="H15" s="48"/>
      <c r="I15" s="48">
        <v>8</v>
      </c>
      <c r="J15" s="48">
        <v>1</v>
      </c>
      <c r="K15" s="40">
        <f t="shared" si="0"/>
        <v>8</v>
      </c>
      <c r="L15" s="73"/>
      <c r="M15" s="33"/>
      <c r="N15" s="40">
        <v>256</v>
      </c>
      <c r="O15" s="40">
        <f t="shared" si="1"/>
        <v>0</v>
      </c>
      <c r="P15" s="40">
        <f t="shared" si="2"/>
        <v>24</v>
      </c>
    </row>
    <row r="16" spans="1:17" x14ac:dyDescent="0.25">
      <c r="A16" s="46" t="s">
        <v>21</v>
      </c>
      <c r="B16" s="78">
        <v>59</v>
      </c>
      <c r="C16" s="66"/>
      <c r="D16" s="27"/>
      <c r="E16" s="27"/>
      <c r="F16" s="27"/>
      <c r="G16" s="26" t="s">
        <v>40</v>
      </c>
      <c r="H16" s="27"/>
      <c r="I16" s="27"/>
      <c r="J16" s="27"/>
      <c r="K16" s="27">
        <f t="shared" si="0"/>
        <v>0</v>
      </c>
      <c r="L16" s="74"/>
      <c r="M16" s="33"/>
      <c r="N16" s="40">
        <v>256</v>
      </c>
      <c r="O16" s="40">
        <f t="shared" si="1"/>
        <v>0</v>
      </c>
      <c r="P16" s="40">
        <f t="shared" si="2"/>
        <v>59</v>
      </c>
    </row>
    <row r="17" spans="1:17" x14ac:dyDescent="0.25">
      <c r="A17" s="46" t="s">
        <v>39</v>
      </c>
      <c r="B17" s="78">
        <v>1</v>
      </c>
      <c r="C17" s="66"/>
      <c r="D17" s="27"/>
      <c r="E17" s="27"/>
      <c r="F17" s="27"/>
      <c r="G17" s="26" t="s">
        <v>40</v>
      </c>
      <c r="H17" s="27"/>
      <c r="I17" s="27"/>
      <c r="J17" s="27"/>
      <c r="K17" s="27">
        <f t="shared" si="0"/>
        <v>0</v>
      </c>
      <c r="L17" s="74"/>
      <c r="M17" s="33"/>
      <c r="N17" s="40">
        <v>512</v>
      </c>
      <c r="O17" s="40">
        <f t="shared" si="1"/>
        <v>1</v>
      </c>
      <c r="P17" s="40">
        <f t="shared" si="2"/>
        <v>0</v>
      </c>
    </row>
    <row r="18" spans="1:17" x14ac:dyDescent="0.25">
      <c r="A18" s="46" t="s">
        <v>31</v>
      </c>
      <c r="B18" s="78">
        <v>5</v>
      </c>
      <c r="C18" s="66"/>
      <c r="D18" s="27"/>
      <c r="E18" s="27"/>
      <c r="F18" s="27"/>
      <c r="G18" s="26" t="s">
        <v>40</v>
      </c>
      <c r="H18" s="27"/>
      <c r="I18" s="27"/>
      <c r="J18" s="27"/>
      <c r="K18" s="27">
        <f t="shared" si="0"/>
        <v>0</v>
      </c>
      <c r="L18" s="74"/>
      <c r="M18" s="33"/>
      <c r="N18" s="40">
        <v>256</v>
      </c>
      <c r="O18" s="40">
        <f t="shared" si="1"/>
        <v>0</v>
      </c>
      <c r="P18" s="40">
        <f t="shared" si="2"/>
        <v>5</v>
      </c>
    </row>
    <row r="19" spans="1:17" x14ac:dyDescent="0.25">
      <c r="A19" s="46" t="s">
        <v>16</v>
      </c>
      <c r="B19" s="78">
        <v>4</v>
      </c>
      <c r="C19" s="66"/>
      <c r="D19" s="27"/>
      <c r="E19" s="27"/>
      <c r="F19" s="27"/>
      <c r="G19" s="26" t="s">
        <v>40</v>
      </c>
      <c r="H19" s="27"/>
      <c r="I19" s="27"/>
      <c r="J19" s="27"/>
      <c r="K19" s="27">
        <f t="shared" si="0"/>
        <v>0</v>
      </c>
      <c r="L19" s="74"/>
      <c r="M19" s="33"/>
      <c r="N19" s="40">
        <v>256</v>
      </c>
      <c r="O19" s="40">
        <f t="shared" si="1"/>
        <v>0</v>
      </c>
      <c r="P19" s="40">
        <f t="shared" si="2"/>
        <v>4</v>
      </c>
    </row>
    <row r="20" spans="1:17" x14ac:dyDescent="0.25">
      <c r="A20" s="46" t="s">
        <v>24</v>
      </c>
      <c r="B20" s="78">
        <v>4</v>
      </c>
      <c r="C20" s="66"/>
      <c r="D20" s="27"/>
      <c r="E20" s="27"/>
      <c r="F20" s="27"/>
      <c r="G20" s="26" t="s">
        <v>40</v>
      </c>
      <c r="H20" s="27"/>
      <c r="I20" s="27"/>
      <c r="J20" s="27"/>
      <c r="K20" s="27">
        <f t="shared" si="0"/>
        <v>0</v>
      </c>
      <c r="L20" s="74"/>
      <c r="M20" s="33"/>
      <c r="N20" s="40">
        <v>512</v>
      </c>
      <c r="O20" s="40">
        <f t="shared" si="1"/>
        <v>4</v>
      </c>
      <c r="P20" s="40">
        <f t="shared" si="2"/>
        <v>0</v>
      </c>
    </row>
    <row r="21" spans="1:17" x14ac:dyDescent="0.25">
      <c r="A21" s="46" t="s">
        <v>15</v>
      </c>
      <c r="B21" s="78">
        <v>1</v>
      </c>
      <c r="C21" s="66"/>
      <c r="D21" s="27" t="s">
        <v>72</v>
      </c>
      <c r="E21" s="50" t="s">
        <v>43</v>
      </c>
      <c r="F21" s="50" t="s">
        <v>44</v>
      </c>
      <c r="G21" s="50" t="s">
        <v>77</v>
      </c>
      <c r="H21" s="48"/>
      <c r="I21" s="48">
        <v>8</v>
      </c>
      <c r="J21" s="48">
        <v>1</v>
      </c>
      <c r="K21" s="40">
        <f t="shared" si="0"/>
        <v>8</v>
      </c>
      <c r="L21" s="73"/>
      <c r="M21" s="33"/>
      <c r="N21" s="40">
        <v>256</v>
      </c>
      <c r="O21" s="40">
        <f t="shared" si="1"/>
        <v>0</v>
      </c>
      <c r="P21" s="40">
        <f t="shared" si="2"/>
        <v>1</v>
      </c>
    </row>
    <row r="22" spans="1:17" x14ac:dyDescent="0.25">
      <c r="A22" s="46" t="s">
        <v>4</v>
      </c>
      <c r="B22" s="78">
        <v>1</v>
      </c>
      <c r="C22" s="66"/>
      <c r="D22" s="27"/>
      <c r="E22" s="41" t="s">
        <v>43</v>
      </c>
      <c r="F22" s="41" t="s">
        <v>44</v>
      </c>
      <c r="G22" s="41" t="s">
        <v>55</v>
      </c>
      <c r="H22" s="49"/>
      <c r="I22" s="49">
        <v>16</v>
      </c>
      <c r="J22" s="49">
        <v>2</v>
      </c>
      <c r="K22" s="40">
        <f t="shared" si="0"/>
        <v>32</v>
      </c>
      <c r="L22" s="73"/>
      <c r="M22" s="33"/>
      <c r="N22" s="40">
        <v>1024</v>
      </c>
      <c r="O22" s="40">
        <f t="shared" si="1"/>
        <v>1</v>
      </c>
      <c r="P22" s="40">
        <f t="shared" si="2"/>
        <v>0</v>
      </c>
    </row>
    <row r="23" spans="1:17" x14ac:dyDescent="0.25">
      <c r="A23" s="28" t="s">
        <v>66</v>
      </c>
      <c r="B23" s="77"/>
      <c r="C23" s="65"/>
      <c r="D23" s="35"/>
      <c r="E23" s="36"/>
      <c r="F23" s="35"/>
      <c r="G23" s="36"/>
      <c r="H23" s="35"/>
      <c r="I23" s="35"/>
      <c r="J23" s="35"/>
      <c r="K23" s="35"/>
      <c r="L23" s="72"/>
      <c r="N23" s="35"/>
      <c r="O23" s="36"/>
      <c r="P23" s="36"/>
    </row>
    <row r="24" spans="1:17" x14ac:dyDescent="0.25">
      <c r="A24" s="46" t="s">
        <v>0</v>
      </c>
      <c r="B24" s="78">
        <v>6</v>
      </c>
      <c r="C24" s="66"/>
      <c r="D24" s="27" t="s">
        <v>72</v>
      </c>
      <c r="E24" s="47" t="s">
        <v>47</v>
      </c>
      <c r="F24" s="47" t="s">
        <v>44</v>
      </c>
      <c r="G24" s="47" t="s">
        <v>73</v>
      </c>
      <c r="H24" s="48"/>
      <c r="I24" s="48">
        <v>8</v>
      </c>
      <c r="J24" s="48">
        <v>1</v>
      </c>
      <c r="K24" s="40">
        <f>J24*I24</f>
        <v>8</v>
      </c>
      <c r="L24" s="73"/>
      <c r="M24" s="33"/>
      <c r="N24" s="40"/>
      <c r="O24" s="40">
        <f t="shared" ref="O24:O26" si="3">IF(N24&gt;=512,B24,0)</f>
        <v>0</v>
      </c>
      <c r="P24" s="40">
        <f t="shared" si="2"/>
        <v>6</v>
      </c>
    </row>
    <row r="25" spans="1:17" x14ac:dyDescent="0.25">
      <c r="A25" s="46" t="s">
        <v>8</v>
      </c>
      <c r="B25" s="78">
        <v>3</v>
      </c>
      <c r="C25" s="66"/>
      <c r="D25" s="27"/>
      <c r="E25" s="42" t="s">
        <v>47</v>
      </c>
      <c r="F25" s="42" t="s">
        <v>44</v>
      </c>
      <c r="G25" s="42" t="s">
        <v>58</v>
      </c>
      <c r="H25" s="49"/>
      <c r="I25" s="49">
        <v>8</v>
      </c>
      <c r="J25" s="49">
        <v>1</v>
      </c>
      <c r="K25" s="40">
        <f>J25*I25</f>
        <v>8</v>
      </c>
      <c r="L25" s="73"/>
      <c r="M25" s="33"/>
      <c r="N25" s="40"/>
      <c r="O25" s="40">
        <f t="shared" si="3"/>
        <v>0</v>
      </c>
      <c r="P25" s="40">
        <f t="shared" si="2"/>
        <v>3</v>
      </c>
      <c r="Q25" s="34" t="s">
        <v>76</v>
      </c>
    </row>
    <row r="26" spans="1:17" x14ac:dyDescent="0.25">
      <c r="A26" s="46" t="s">
        <v>26</v>
      </c>
      <c r="B26" s="78">
        <v>1</v>
      </c>
      <c r="C26" s="66"/>
      <c r="D26" s="27"/>
      <c r="E26" s="33" t="s">
        <v>46</v>
      </c>
      <c r="F26" s="33" t="s">
        <v>44</v>
      </c>
      <c r="G26" s="33" t="s">
        <v>57</v>
      </c>
      <c r="H26" s="40"/>
      <c r="I26" s="40">
        <v>4</v>
      </c>
      <c r="J26" s="40">
        <v>2</v>
      </c>
      <c r="K26" s="40">
        <f>J26*I26</f>
        <v>8</v>
      </c>
      <c r="L26" s="73"/>
      <c r="M26" s="33"/>
      <c r="N26" s="40"/>
      <c r="O26" s="40">
        <f t="shared" si="3"/>
        <v>0</v>
      </c>
      <c r="P26" s="40">
        <f t="shared" si="2"/>
        <v>1</v>
      </c>
    </row>
    <row r="27" spans="1:17" x14ac:dyDescent="0.25">
      <c r="A27" s="28" t="s">
        <v>60</v>
      </c>
      <c r="B27" s="77"/>
      <c r="C27" s="65"/>
      <c r="D27" s="28"/>
      <c r="E27" s="30"/>
      <c r="F27" s="28"/>
      <c r="G27" s="30"/>
      <c r="H27" s="28"/>
      <c r="I27" s="28"/>
      <c r="J27" s="28"/>
      <c r="K27" s="28"/>
      <c r="L27" s="65"/>
      <c r="M27" s="29"/>
      <c r="N27" s="28"/>
      <c r="O27" s="30"/>
      <c r="P27" s="30"/>
    </row>
    <row r="28" spans="1:17" x14ac:dyDescent="0.25">
      <c r="A28" s="46" t="s">
        <v>63</v>
      </c>
      <c r="B28" s="78">
        <v>18</v>
      </c>
      <c r="C28" s="66"/>
      <c r="D28" s="27"/>
      <c r="E28" s="41" t="s">
        <v>43</v>
      </c>
      <c r="F28" s="41" t="s">
        <v>44</v>
      </c>
      <c r="G28" s="41" t="s">
        <v>55</v>
      </c>
      <c r="H28" s="40"/>
      <c r="I28" s="40">
        <v>8</v>
      </c>
      <c r="J28" s="40">
        <v>2</v>
      </c>
      <c r="K28" s="40">
        <f t="shared" si="0"/>
        <v>16</v>
      </c>
      <c r="L28" s="73"/>
      <c r="M28" s="33"/>
      <c r="N28" s="40">
        <v>256</v>
      </c>
      <c r="O28" s="40">
        <f t="shared" ref="O28:O33" si="4">IF(N28&gt;=512,B28,0)</f>
        <v>0</v>
      </c>
      <c r="P28" s="40">
        <f t="shared" si="2"/>
        <v>18</v>
      </c>
    </row>
    <row r="29" spans="1:17" x14ac:dyDescent="0.25">
      <c r="A29" s="46" t="s">
        <v>64</v>
      </c>
      <c r="B29" s="78">
        <v>4</v>
      </c>
      <c r="C29" s="66"/>
      <c r="D29" s="27"/>
      <c r="E29" s="41" t="s">
        <v>43</v>
      </c>
      <c r="F29" s="41" t="s">
        <v>44</v>
      </c>
      <c r="G29" s="41" t="s">
        <v>55</v>
      </c>
      <c r="H29" s="40"/>
      <c r="I29" s="40">
        <v>8</v>
      </c>
      <c r="J29" s="40">
        <v>2</v>
      </c>
      <c r="K29" s="40">
        <f t="shared" si="0"/>
        <v>16</v>
      </c>
      <c r="L29" s="73"/>
      <c r="M29" s="33"/>
      <c r="N29" s="40">
        <v>512</v>
      </c>
      <c r="O29" s="40">
        <f t="shared" si="4"/>
        <v>4</v>
      </c>
      <c r="P29" s="40">
        <f t="shared" si="2"/>
        <v>0</v>
      </c>
    </row>
    <row r="30" spans="1:17" x14ac:dyDescent="0.25">
      <c r="A30" s="46" t="s">
        <v>65</v>
      </c>
      <c r="B30" s="78">
        <v>10</v>
      </c>
      <c r="C30" s="66"/>
      <c r="D30" s="27"/>
      <c r="E30" s="41" t="s">
        <v>43</v>
      </c>
      <c r="F30" s="41" t="s">
        <v>44</v>
      </c>
      <c r="G30" s="41" t="s">
        <v>55</v>
      </c>
      <c r="H30" s="40"/>
      <c r="I30" s="40">
        <v>8</v>
      </c>
      <c r="J30" s="40">
        <v>1</v>
      </c>
      <c r="K30" s="40">
        <f t="shared" si="0"/>
        <v>8</v>
      </c>
      <c r="L30" s="73"/>
      <c r="M30" s="33"/>
      <c r="N30" s="40">
        <v>256</v>
      </c>
      <c r="O30" s="40">
        <f t="shared" si="4"/>
        <v>0</v>
      </c>
      <c r="P30" s="40">
        <f t="shared" si="2"/>
        <v>10</v>
      </c>
    </row>
    <row r="31" spans="1:17" x14ac:dyDescent="0.25">
      <c r="A31" s="46" t="s">
        <v>12</v>
      </c>
      <c r="B31" s="78">
        <v>9</v>
      </c>
      <c r="C31" s="66"/>
      <c r="D31" s="27"/>
      <c r="E31" s="41" t="s">
        <v>43</v>
      </c>
      <c r="F31" s="41" t="s">
        <v>44</v>
      </c>
      <c r="G31" s="41" t="s">
        <v>55</v>
      </c>
      <c r="H31" s="40"/>
      <c r="I31" s="40">
        <v>8</v>
      </c>
      <c r="J31" s="40">
        <v>2</v>
      </c>
      <c r="K31" s="40">
        <f t="shared" si="0"/>
        <v>16</v>
      </c>
      <c r="L31" s="73"/>
      <c r="M31" s="33"/>
      <c r="N31" s="40">
        <v>256</v>
      </c>
      <c r="O31" s="40">
        <f t="shared" si="4"/>
        <v>0</v>
      </c>
      <c r="P31" s="40">
        <f t="shared" si="2"/>
        <v>9</v>
      </c>
    </row>
    <row r="32" spans="1:17" x14ac:dyDescent="0.25">
      <c r="A32" s="46" t="s">
        <v>32</v>
      </c>
      <c r="B32" s="78">
        <v>4</v>
      </c>
      <c r="C32" s="66"/>
      <c r="D32" s="27"/>
      <c r="E32" s="39" t="s">
        <v>43</v>
      </c>
      <c r="F32" s="39" t="s">
        <v>44</v>
      </c>
      <c r="G32" s="39" t="s">
        <v>56</v>
      </c>
      <c r="H32" s="40"/>
      <c r="I32" s="40">
        <v>8</v>
      </c>
      <c r="J32" s="40">
        <v>2</v>
      </c>
      <c r="K32" s="40">
        <f t="shared" si="0"/>
        <v>16</v>
      </c>
      <c r="L32" s="73"/>
      <c r="M32" s="33"/>
      <c r="N32" s="40">
        <v>512</v>
      </c>
      <c r="O32" s="40">
        <f t="shared" si="4"/>
        <v>4</v>
      </c>
      <c r="P32" s="40">
        <f t="shared" si="2"/>
        <v>0</v>
      </c>
    </row>
    <row r="33" spans="1:17" x14ac:dyDescent="0.25">
      <c r="A33" s="46" t="s">
        <v>33</v>
      </c>
      <c r="B33" s="78">
        <v>1</v>
      </c>
      <c r="C33" s="66"/>
      <c r="D33" s="27"/>
      <c r="E33" s="39" t="s">
        <v>43</v>
      </c>
      <c r="F33" s="39" t="s">
        <v>44</v>
      </c>
      <c r="G33" s="39" t="s">
        <v>56</v>
      </c>
      <c r="H33" s="40"/>
      <c r="I33" s="40">
        <v>8</v>
      </c>
      <c r="J33" s="40">
        <v>2</v>
      </c>
      <c r="K33" s="40">
        <f t="shared" si="0"/>
        <v>16</v>
      </c>
      <c r="L33" s="73"/>
      <c r="M33" s="33"/>
      <c r="N33" s="40">
        <v>512</v>
      </c>
      <c r="O33" s="40">
        <f t="shared" si="4"/>
        <v>1</v>
      </c>
      <c r="P33" s="40">
        <f t="shared" si="2"/>
        <v>0</v>
      </c>
    </row>
    <row r="34" spans="1:17" x14ac:dyDescent="0.25">
      <c r="A34" s="28" t="s">
        <v>61</v>
      </c>
      <c r="B34" s="77"/>
      <c r="C34" s="65"/>
      <c r="D34" s="28"/>
      <c r="E34" s="30"/>
      <c r="F34" s="28"/>
      <c r="G34" s="30"/>
      <c r="H34" s="28"/>
      <c r="I34" s="28"/>
      <c r="J34" s="28"/>
      <c r="K34" s="28"/>
      <c r="L34" s="65"/>
      <c r="M34" s="29"/>
      <c r="N34" s="28"/>
      <c r="O34" s="30"/>
      <c r="P34" s="30"/>
    </row>
    <row r="35" spans="1:17" x14ac:dyDescent="0.25">
      <c r="A35" s="46" t="s">
        <v>27</v>
      </c>
      <c r="B35" s="78"/>
      <c r="C35" s="87">
        <v>5</v>
      </c>
      <c r="D35" s="27"/>
      <c r="E35" s="41" t="s">
        <v>43</v>
      </c>
      <c r="F35" s="41" t="s">
        <v>48</v>
      </c>
      <c r="H35" s="41" t="s">
        <v>55</v>
      </c>
      <c r="I35" s="40">
        <v>16</v>
      </c>
      <c r="J35" s="40">
        <v>1</v>
      </c>
      <c r="K35" s="40">
        <f t="shared" si="0"/>
        <v>16</v>
      </c>
      <c r="L35" s="73"/>
      <c r="M35" s="33"/>
      <c r="N35" s="40">
        <v>256</v>
      </c>
      <c r="O35" s="86">
        <f>IF(N35&gt;=512,C35,0)</f>
        <v>0</v>
      </c>
      <c r="P35" s="86">
        <f>IF(N35&lt;512,C35,0)</f>
        <v>5</v>
      </c>
    </row>
    <row r="36" spans="1:17" x14ac:dyDescent="0.25">
      <c r="A36" s="46" t="s">
        <v>9</v>
      </c>
      <c r="B36" s="78"/>
      <c r="C36" s="87">
        <v>4</v>
      </c>
      <c r="D36" s="27"/>
      <c r="E36" s="41" t="s">
        <v>43</v>
      </c>
      <c r="F36" s="41" t="s">
        <v>48</v>
      </c>
      <c r="H36" s="41" t="s">
        <v>55</v>
      </c>
      <c r="I36" s="40">
        <v>8</v>
      </c>
      <c r="J36" s="40">
        <v>1</v>
      </c>
      <c r="K36" s="40">
        <f t="shared" si="0"/>
        <v>8</v>
      </c>
      <c r="L36" s="73"/>
      <c r="M36" s="33"/>
      <c r="N36" s="40">
        <v>256</v>
      </c>
      <c r="O36" s="86">
        <f t="shared" ref="O36:O42" si="5">IF(N36&gt;=512,C36,0)</f>
        <v>0</v>
      </c>
      <c r="P36" s="86">
        <f t="shared" ref="P36:P42" si="6">IF(N36&lt;512,C36,0)</f>
        <v>4</v>
      </c>
    </row>
    <row r="37" spans="1:17" x14ac:dyDescent="0.25">
      <c r="A37" s="46" t="s">
        <v>1</v>
      </c>
      <c r="B37" s="78"/>
      <c r="C37" s="87">
        <v>14</v>
      </c>
      <c r="D37" s="27"/>
      <c r="E37" s="41" t="s">
        <v>43</v>
      </c>
      <c r="F37" s="41" t="s">
        <v>48</v>
      </c>
      <c r="H37" s="41" t="s">
        <v>55</v>
      </c>
      <c r="I37" s="40">
        <v>8</v>
      </c>
      <c r="J37" s="40">
        <v>1</v>
      </c>
      <c r="K37" s="40">
        <f t="shared" si="0"/>
        <v>8</v>
      </c>
      <c r="L37" s="73"/>
      <c r="M37" s="33"/>
      <c r="N37" s="40">
        <v>128</v>
      </c>
      <c r="O37" s="86">
        <f t="shared" si="5"/>
        <v>0</v>
      </c>
      <c r="P37" s="86">
        <f t="shared" si="6"/>
        <v>14</v>
      </c>
    </row>
    <row r="38" spans="1:17" x14ac:dyDescent="0.25">
      <c r="A38" s="46" t="s">
        <v>2</v>
      </c>
      <c r="B38" s="78"/>
      <c r="C38" s="87">
        <v>13</v>
      </c>
      <c r="D38" s="27"/>
      <c r="E38" s="41" t="s">
        <v>43</v>
      </c>
      <c r="F38" s="41" t="s">
        <v>48</v>
      </c>
      <c r="H38" s="41" t="s">
        <v>55</v>
      </c>
      <c r="I38" s="40">
        <v>8</v>
      </c>
      <c r="J38" s="40">
        <v>1</v>
      </c>
      <c r="K38" s="40">
        <f t="shared" si="0"/>
        <v>8</v>
      </c>
      <c r="L38" s="73"/>
      <c r="M38" s="33"/>
      <c r="N38" s="40">
        <v>256</v>
      </c>
      <c r="O38" s="86">
        <f t="shared" si="5"/>
        <v>0</v>
      </c>
      <c r="P38" s="86">
        <f t="shared" si="6"/>
        <v>13</v>
      </c>
    </row>
    <row r="39" spans="1:17" x14ac:dyDescent="0.25">
      <c r="A39" s="46" t="s">
        <v>14</v>
      </c>
      <c r="B39" s="78"/>
      <c r="C39" s="87">
        <v>10</v>
      </c>
      <c r="D39" s="27"/>
      <c r="E39" s="41" t="s">
        <v>43</v>
      </c>
      <c r="F39" s="41" t="s">
        <v>48</v>
      </c>
      <c r="H39" s="41" t="s">
        <v>55</v>
      </c>
      <c r="I39" s="40">
        <v>16</v>
      </c>
      <c r="J39" s="40">
        <v>1</v>
      </c>
      <c r="K39" s="40">
        <f t="shared" si="0"/>
        <v>16</v>
      </c>
      <c r="L39" s="73"/>
      <c r="M39" s="33"/>
      <c r="N39" s="40">
        <v>256</v>
      </c>
      <c r="O39" s="86">
        <f t="shared" si="5"/>
        <v>0</v>
      </c>
      <c r="P39" s="86">
        <f t="shared" si="6"/>
        <v>10</v>
      </c>
    </row>
    <row r="40" spans="1:17" x14ac:dyDescent="0.25">
      <c r="A40" s="46" t="s">
        <v>13</v>
      </c>
      <c r="B40" s="78"/>
      <c r="C40" s="87">
        <v>14</v>
      </c>
      <c r="D40" s="27"/>
      <c r="E40" s="41" t="s">
        <v>43</v>
      </c>
      <c r="F40" s="41" t="s">
        <v>48</v>
      </c>
      <c r="H40" s="41" t="s">
        <v>55</v>
      </c>
      <c r="I40" s="40">
        <v>8</v>
      </c>
      <c r="J40" s="40">
        <v>1</v>
      </c>
      <c r="K40" s="40">
        <f t="shared" si="0"/>
        <v>8</v>
      </c>
      <c r="L40" s="73"/>
      <c r="M40" s="33"/>
      <c r="N40" s="40">
        <v>256</v>
      </c>
      <c r="O40" s="86">
        <f t="shared" si="5"/>
        <v>0</v>
      </c>
      <c r="P40" s="86">
        <f t="shared" si="6"/>
        <v>14</v>
      </c>
    </row>
    <row r="41" spans="1:17" x14ac:dyDescent="0.25">
      <c r="A41" s="46" t="s">
        <v>18</v>
      </c>
      <c r="B41" s="78"/>
      <c r="C41" s="87">
        <v>17</v>
      </c>
      <c r="D41" s="27"/>
      <c r="E41" s="39" t="s">
        <v>43</v>
      </c>
      <c r="F41" s="39" t="s">
        <v>48</v>
      </c>
      <c r="H41" s="39" t="s">
        <v>56</v>
      </c>
      <c r="I41" s="40">
        <v>16</v>
      </c>
      <c r="J41" s="40">
        <v>1</v>
      </c>
      <c r="K41" s="40">
        <f t="shared" si="0"/>
        <v>16</v>
      </c>
      <c r="L41" s="73"/>
      <c r="M41" s="33"/>
      <c r="N41" s="40">
        <v>256</v>
      </c>
      <c r="O41" s="86">
        <f t="shared" si="5"/>
        <v>0</v>
      </c>
      <c r="P41" s="86">
        <f t="shared" si="6"/>
        <v>17</v>
      </c>
    </row>
    <row r="42" spans="1:17" ht="13.8" thickBot="1" x14ac:dyDescent="0.3">
      <c r="A42" s="46" t="s">
        <v>29</v>
      </c>
      <c r="B42" s="78"/>
      <c r="C42" s="87">
        <v>4</v>
      </c>
      <c r="D42" s="27"/>
      <c r="E42" s="33" t="s">
        <v>46</v>
      </c>
      <c r="F42" s="33" t="s">
        <v>48</v>
      </c>
      <c r="H42" s="33" t="s">
        <v>75</v>
      </c>
      <c r="I42" s="40">
        <v>16</v>
      </c>
      <c r="J42" s="40">
        <v>2</v>
      </c>
      <c r="K42" s="40">
        <f t="shared" si="0"/>
        <v>32</v>
      </c>
      <c r="L42" s="73"/>
      <c r="M42" s="33"/>
      <c r="N42" s="40">
        <v>1024</v>
      </c>
      <c r="O42" s="86">
        <f t="shared" si="5"/>
        <v>4</v>
      </c>
      <c r="P42" s="86">
        <f t="shared" si="6"/>
        <v>0</v>
      </c>
    </row>
    <row r="43" spans="1:17" s="56" customFormat="1" x14ac:dyDescent="0.25">
      <c r="A43" s="51" t="s">
        <v>78</v>
      </c>
      <c r="B43" s="67">
        <f>SUM(B2:B42)</f>
        <v>416</v>
      </c>
      <c r="C43" s="67"/>
      <c r="D43" s="53"/>
      <c r="E43" s="54"/>
      <c r="F43" s="52"/>
      <c r="G43" s="54"/>
      <c r="H43" s="52"/>
      <c r="I43" s="52"/>
      <c r="J43" s="52"/>
      <c r="K43" s="52"/>
      <c r="L43" s="67">
        <f>SUM(L44:L52)</f>
        <v>416</v>
      </c>
      <c r="M43" s="55"/>
      <c r="N43" s="53"/>
      <c r="O43" s="83">
        <f>SUM(O2:O42)</f>
        <v>161</v>
      </c>
      <c r="P43" s="83">
        <f>SUM(P2:P42)</f>
        <v>336</v>
      </c>
      <c r="Q43" s="56" t="s">
        <v>83</v>
      </c>
    </row>
    <row r="44" spans="1:17" x14ac:dyDescent="0.25">
      <c r="A44" s="57"/>
      <c r="B44" s="79"/>
      <c r="C44" s="68"/>
      <c r="D44" s="43"/>
      <c r="E44" s="27"/>
      <c r="F44" s="27"/>
      <c r="G44" s="26" t="s">
        <v>40</v>
      </c>
      <c r="H44" s="44"/>
      <c r="I44" s="44"/>
      <c r="J44" s="44"/>
      <c r="K44" s="44"/>
      <c r="L44" s="68">
        <f>SUMIFS(B:B,G:G,G44)</f>
        <v>74</v>
      </c>
      <c r="M44" s="33"/>
      <c r="N44" s="43"/>
      <c r="O44" s="84"/>
      <c r="P44" s="84"/>
    </row>
    <row r="45" spans="1:17" x14ac:dyDescent="0.25">
      <c r="A45" s="57"/>
      <c r="B45" s="79"/>
      <c r="C45" s="68"/>
      <c r="D45" s="43"/>
      <c r="E45" s="42" t="s">
        <v>47</v>
      </c>
      <c r="F45" s="42" t="s">
        <v>44</v>
      </c>
      <c r="G45" s="47" t="s">
        <v>73</v>
      </c>
      <c r="H45" s="44"/>
      <c r="I45" s="44"/>
      <c r="J45" s="44"/>
      <c r="K45" s="44"/>
      <c r="L45" s="68">
        <f>SUMIFS(B:B,G:G,G45)</f>
        <v>6</v>
      </c>
      <c r="M45" s="33"/>
      <c r="N45" s="43"/>
      <c r="O45" s="84"/>
      <c r="P45" s="84"/>
    </row>
    <row r="46" spans="1:17" x14ac:dyDescent="0.25">
      <c r="A46" s="57"/>
      <c r="B46" s="79"/>
      <c r="C46" s="68"/>
      <c r="D46" s="43"/>
      <c r="E46" s="42" t="s">
        <v>47</v>
      </c>
      <c r="F46" s="42" t="s">
        <v>44</v>
      </c>
      <c r="G46" s="42" t="s">
        <v>58</v>
      </c>
      <c r="H46" s="44"/>
      <c r="I46" s="44"/>
      <c r="J46" s="44"/>
      <c r="K46" s="44"/>
      <c r="L46" s="68">
        <f>SUMIFS(B:B,G:G,G46)</f>
        <v>25</v>
      </c>
      <c r="M46" s="33"/>
      <c r="N46" s="43"/>
      <c r="O46" s="84"/>
      <c r="P46" s="84"/>
    </row>
    <row r="47" spans="1:17" x14ac:dyDescent="0.25">
      <c r="A47" s="57"/>
      <c r="B47" s="79"/>
      <c r="C47" s="68"/>
      <c r="D47" s="43"/>
      <c r="E47" s="50" t="s">
        <v>43</v>
      </c>
      <c r="F47" s="50" t="s">
        <v>44</v>
      </c>
      <c r="G47" s="50" t="s">
        <v>77</v>
      </c>
      <c r="H47" s="44"/>
      <c r="I47" s="44"/>
      <c r="J47" s="44"/>
      <c r="K47" s="44"/>
      <c r="L47" s="68">
        <f>SUMIFS(B:B,G:G,G47)</f>
        <v>1</v>
      </c>
      <c r="M47" s="33"/>
      <c r="N47" s="43"/>
      <c r="O47" s="84"/>
      <c r="P47" s="84"/>
    </row>
    <row r="48" spans="1:17" x14ac:dyDescent="0.25">
      <c r="A48" s="57"/>
      <c r="B48" s="79"/>
      <c r="C48" s="68"/>
      <c r="D48" s="43"/>
      <c r="E48" s="34" t="s">
        <v>43</v>
      </c>
      <c r="F48" s="34" t="s">
        <v>44</v>
      </c>
      <c r="G48" s="40" t="s">
        <v>74</v>
      </c>
      <c r="H48" s="44"/>
      <c r="I48" s="44"/>
      <c r="J48" s="44"/>
      <c r="K48" s="44"/>
      <c r="L48" s="68">
        <f>SUMIFS(B:B,G:G,G48)</f>
        <v>84</v>
      </c>
      <c r="M48" s="33"/>
      <c r="N48" s="43"/>
      <c r="O48" s="84"/>
      <c r="P48" s="84"/>
    </row>
    <row r="49" spans="1:17" x14ac:dyDescent="0.25">
      <c r="A49" s="57"/>
      <c r="B49" s="79"/>
      <c r="C49" s="68"/>
      <c r="D49" s="43"/>
      <c r="E49" s="41" t="s">
        <v>43</v>
      </c>
      <c r="F49" s="41" t="s">
        <v>44</v>
      </c>
      <c r="G49" s="41" t="s">
        <v>55</v>
      </c>
      <c r="H49" s="44"/>
      <c r="I49" s="44"/>
      <c r="J49" s="44"/>
      <c r="K49" s="44"/>
      <c r="L49" s="68">
        <f>SUMIFS(B:B,G:G,G49)</f>
        <v>163</v>
      </c>
      <c r="M49" s="33"/>
      <c r="N49" s="43"/>
      <c r="O49" s="84"/>
      <c r="P49" s="84"/>
      <c r="Q49" s="34" t="s">
        <v>79</v>
      </c>
    </row>
    <row r="50" spans="1:17" x14ac:dyDescent="0.25">
      <c r="A50" s="57"/>
      <c r="B50" s="79"/>
      <c r="C50" s="68"/>
      <c r="D50" s="43"/>
      <c r="E50" s="39" t="s">
        <v>43</v>
      </c>
      <c r="F50" s="39" t="s">
        <v>44</v>
      </c>
      <c r="G50" s="39" t="s">
        <v>56</v>
      </c>
      <c r="H50" s="44"/>
      <c r="I50" s="44"/>
      <c r="J50" s="44"/>
      <c r="K50" s="44"/>
      <c r="L50" s="68">
        <f>SUMIFS(B:B,G:G,G50)</f>
        <v>54</v>
      </c>
      <c r="M50" s="33"/>
      <c r="N50" s="43"/>
      <c r="O50" s="84"/>
      <c r="P50" s="84"/>
    </row>
    <row r="51" spans="1:17" x14ac:dyDescent="0.25">
      <c r="A51" s="57"/>
      <c r="B51" s="79"/>
      <c r="C51" s="68"/>
      <c r="D51" s="43"/>
      <c r="E51" s="33" t="s">
        <v>46</v>
      </c>
      <c r="F51" s="33" t="s">
        <v>44</v>
      </c>
      <c r="G51" s="33" t="s">
        <v>57</v>
      </c>
      <c r="H51" s="44"/>
      <c r="I51" s="44"/>
      <c r="J51" s="44"/>
      <c r="K51" s="44"/>
      <c r="L51" s="68">
        <f>SUMIFS(B:B,G:G,G51)</f>
        <v>1</v>
      </c>
      <c r="M51" s="33"/>
      <c r="N51" s="43"/>
      <c r="O51" s="84"/>
      <c r="P51" s="84"/>
    </row>
    <row r="52" spans="1:17" s="63" customFormat="1" ht="13.8" thickBot="1" x14ac:dyDescent="0.3">
      <c r="A52" s="58"/>
      <c r="B52" s="80"/>
      <c r="C52" s="69"/>
      <c r="D52" s="60"/>
      <c r="E52" s="61" t="s">
        <v>46</v>
      </c>
      <c r="F52" s="61" t="s">
        <v>44</v>
      </c>
      <c r="G52" s="61" t="s">
        <v>59</v>
      </c>
      <c r="H52" s="59"/>
      <c r="I52" s="59"/>
      <c r="J52" s="59"/>
      <c r="K52" s="59"/>
      <c r="L52" s="69">
        <f>SUMIFS(B:B,G:G,G52)</f>
        <v>8</v>
      </c>
      <c r="M52" s="61"/>
      <c r="N52" s="60"/>
      <c r="O52" s="85"/>
      <c r="P52" s="85"/>
    </row>
    <row r="53" spans="1:17" s="56" customFormat="1" x14ac:dyDescent="0.25">
      <c r="A53" s="51"/>
      <c r="B53" s="67"/>
      <c r="C53" s="67">
        <f>SUM(C2:C42)</f>
        <v>81</v>
      </c>
      <c r="D53" s="53"/>
      <c r="E53" s="54"/>
      <c r="F53" s="52"/>
      <c r="G53" s="54"/>
      <c r="H53" s="52"/>
      <c r="I53" s="52"/>
      <c r="J53" s="52"/>
      <c r="K53" s="52"/>
      <c r="L53" s="67">
        <f>SUM(L54:L56)</f>
        <v>81</v>
      </c>
      <c r="M53" s="55"/>
      <c r="N53" s="53"/>
      <c r="O53" s="83"/>
      <c r="P53" s="83"/>
    </row>
    <row r="54" spans="1:17" x14ac:dyDescent="0.25">
      <c r="A54" s="57"/>
      <c r="B54" s="79"/>
      <c r="C54" s="68"/>
      <c r="D54" s="43"/>
      <c r="E54" s="41" t="s">
        <v>43</v>
      </c>
      <c r="F54" s="41" t="s">
        <v>48</v>
      </c>
      <c r="H54" s="41" t="s">
        <v>55</v>
      </c>
      <c r="I54" s="44"/>
      <c r="J54" s="44"/>
      <c r="K54" s="44"/>
      <c r="L54" s="68">
        <f>SUMIFS(C:C,H:H,H54)</f>
        <v>60</v>
      </c>
      <c r="M54" s="33"/>
      <c r="N54" s="43"/>
      <c r="O54" s="84"/>
      <c r="P54" s="84"/>
    </row>
    <row r="55" spans="1:17" x14ac:dyDescent="0.25">
      <c r="A55" s="57"/>
      <c r="B55" s="79"/>
      <c r="C55" s="68"/>
      <c r="D55" s="43"/>
      <c r="E55" s="39" t="s">
        <v>43</v>
      </c>
      <c r="F55" s="39" t="s">
        <v>48</v>
      </c>
      <c r="H55" s="39" t="s">
        <v>56</v>
      </c>
      <c r="I55" s="44"/>
      <c r="J55" s="44"/>
      <c r="K55" s="44"/>
      <c r="L55" s="68">
        <f t="shared" ref="L55:L56" si="7">SUMIFS(C:C,H:H,H55)</f>
        <v>17</v>
      </c>
      <c r="M55" s="33"/>
      <c r="N55" s="43"/>
      <c r="O55" s="84"/>
      <c r="P55" s="84"/>
    </row>
    <row r="56" spans="1:17" s="63" customFormat="1" ht="13.8" thickBot="1" x14ac:dyDescent="0.3">
      <c r="A56" s="58"/>
      <c r="B56" s="80"/>
      <c r="C56" s="69"/>
      <c r="D56" s="60"/>
      <c r="E56" s="61" t="s">
        <v>46</v>
      </c>
      <c r="F56" s="61" t="s">
        <v>48</v>
      </c>
      <c r="G56" s="62"/>
      <c r="H56" s="61" t="s">
        <v>75</v>
      </c>
      <c r="I56" s="59"/>
      <c r="J56" s="59"/>
      <c r="K56" s="59"/>
      <c r="L56" s="69">
        <f t="shared" si="7"/>
        <v>4</v>
      </c>
      <c r="M56" s="61"/>
      <c r="N56" s="60"/>
      <c r="O56" s="85"/>
      <c r="P56" s="8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31DFD-1460-442E-B2E2-A81E5B66F53B}">
  <dimension ref="A1:O8"/>
  <sheetViews>
    <sheetView workbookViewId="0">
      <selection sqref="A1:XFD8"/>
    </sheetView>
  </sheetViews>
  <sheetFormatPr baseColWidth="10" defaultRowHeight="13.2" x14ac:dyDescent="0.25"/>
  <sheetData>
    <row r="1" spans="1:15" ht="15.6" thickBot="1" x14ac:dyDescent="0.3">
      <c r="A1" s="20" t="s">
        <v>49</v>
      </c>
      <c r="B1" s="17"/>
      <c r="C1" s="17"/>
      <c r="D1" s="17"/>
      <c r="E1" s="17"/>
      <c r="F1" s="17"/>
      <c r="G1" s="17"/>
      <c r="H1" s="17"/>
      <c r="I1" s="17"/>
      <c r="J1" s="24"/>
      <c r="K1" s="17"/>
      <c r="L1" s="18"/>
      <c r="M1" s="1"/>
      <c r="N1" s="1"/>
      <c r="O1" s="1"/>
    </row>
    <row r="2" spans="1:15" x14ac:dyDescent="0.25">
      <c r="A2" s="21" t="s">
        <v>38</v>
      </c>
      <c r="B2" s="15"/>
      <c r="C2" s="5"/>
      <c r="D2" s="6" t="s">
        <v>46</v>
      </c>
      <c r="E2" s="6" t="s">
        <v>44</v>
      </c>
      <c r="F2" s="2" t="s">
        <v>50</v>
      </c>
      <c r="G2" s="3"/>
      <c r="H2" s="3"/>
      <c r="I2" s="3"/>
      <c r="J2" s="6"/>
      <c r="K2" s="4"/>
      <c r="L2" s="3"/>
      <c r="M2" s="1"/>
      <c r="N2" s="1"/>
      <c r="O2" s="1"/>
    </row>
    <row r="3" spans="1:15" x14ac:dyDescent="0.25">
      <c r="A3" s="19" t="s">
        <v>37</v>
      </c>
      <c r="B3" s="16"/>
      <c r="C3" s="5"/>
      <c r="D3" s="6" t="s">
        <v>46</v>
      </c>
      <c r="E3" s="6" t="s">
        <v>44</v>
      </c>
      <c r="F3" s="2" t="s">
        <v>50</v>
      </c>
      <c r="G3" s="3"/>
      <c r="H3" s="3"/>
      <c r="I3" s="3"/>
      <c r="J3" s="6"/>
      <c r="K3" s="4"/>
      <c r="L3" s="3"/>
      <c r="M3" s="1"/>
      <c r="N3" s="1"/>
      <c r="O3" s="1"/>
    </row>
    <row r="4" spans="1:15" x14ac:dyDescent="0.25">
      <c r="A4" s="19" t="s">
        <v>36</v>
      </c>
      <c r="B4" s="16"/>
      <c r="C4" s="5"/>
      <c r="D4" s="6" t="s">
        <v>46</v>
      </c>
      <c r="E4" s="6" t="s">
        <v>44</v>
      </c>
      <c r="F4" s="2" t="s">
        <v>50</v>
      </c>
      <c r="G4" s="3"/>
      <c r="H4" s="3"/>
      <c r="I4" s="3"/>
      <c r="J4" s="6"/>
      <c r="K4" s="4"/>
      <c r="L4" s="3"/>
      <c r="M4" s="1"/>
      <c r="N4" s="1"/>
      <c r="O4" s="1"/>
    </row>
    <row r="5" spans="1:15" x14ac:dyDescent="0.25">
      <c r="A5" s="19" t="s">
        <v>34</v>
      </c>
      <c r="B5" s="16"/>
      <c r="C5" s="5"/>
      <c r="D5" s="6" t="s">
        <v>46</v>
      </c>
      <c r="E5" s="6" t="s">
        <v>44</v>
      </c>
      <c r="F5" s="2" t="s">
        <v>51</v>
      </c>
      <c r="G5" s="3"/>
      <c r="H5" s="3"/>
      <c r="I5" s="3"/>
      <c r="J5" s="6"/>
      <c r="K5" s="4"/>
      <c r="L5" s="3"/>
      <c r="M5" s="1"/>
      <c r="N5" s="1"/>
      <c r="O5" s="1"/>
    </row>
    <row r="6" spans="1:15" ht="13.8" thickBot="1" x14ac:dyDescent="0.3">
      <c r="A6" s="22" t="s">
        <v>35</v>
      </c>
      <c r="B6" s="14"/>
      <c r="C6" s="7"/>
      <c r="D6" s="8" t="s">
        <v>46</v>
      </c>
      <c r="E6" s="8" t="s">
        <v>52</v>
      </c>
      <c r="F6" s="9" t="s">
        <v>53</v>
      </c>
      <c r="G6" s="10"/>
      <c r="H6" s="10"/>
      <c r="I6" s="10"/>
      <c r="J6" s="8"/>
      <c r="K6" s="11"/>
      <c r="L6" s="10"/>
      <c r="M6" s="1"/>
      <c r="N6" s="1"/>
      <c r="O6" s="1"/>
    </row>
    <row r="7" spans="1:15" x14ac:dyDescent="0.25">
      <c r="A7" s="23"/>
      <c r="B7" s="13"/>
      <c r="C7" s="13"/>
      <c r="D7" s="13"/>
      <c r="E7" s="13"/>
      <c r="F7" s="13"/>
      <c r="G7" s="13"/>
      <c r="H7" s="13"/>
      <c r="I7" s="13"/>
      <c r="J7" s="25"/>
      <c r="K7" s="13"/>
      <c r="L7" s="13"/>
    </row>
    <row r="8" spans="1:15" s="12" customFormat="1" x14ac:dyDescent="0.25">
      <c r="A8" s="23"/>
      <c r="B8" s="13"/>
      <c r="C8" s="13"/>
      <c r="D8" s="13"/>
      <c r="E8" s="13"/>
      <c r="F8" s="13"/>
      <c r="G8" s="13"/>
      <c r="H8" s="13"/>
      <c r="I8" s="13"/>
      <c r="J8" s="25"/>
      <c r="K8" s="13"/>
      <c r="L8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Wienerberger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Kuntz</dc:creator>
  <cp:lastModifiedBy>Gerd Hauke</cp:lastModifiedBy>
  <cp:lastPrinted>2025-06-12T09:34:14Z</cp:lastPrinted>
  <dcterms:created xsi:type="dcterms:W3CDTF">2018-06-18T08:02:55Z</dcterms:created>
  <dcterms:modified xsi:type="dcterms:W3CDTF">2025-06-20T14:40:01Z</dcterms:modified>
</cp:coreProperties>
</file>